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CF1" lockStructure="1"/>
  <bookViews>
    <workbookView xWindow="480" yWindow="30" windowWidth="14100" windowHeight="5835" tabRatio="1000"/>
  </bookViews>
  <sheets>
    <sheet name="Focuser-FP Data" sheetId="1" r:id="rId1"/>
  </sheets>
  <calcPr calcId="145621"/>
</workbook>
</file>

<file path=xl/calcChain.xml><?xml version="1.0" encoding="utf-8"?>
<calcChain xmlns="http://schemas.openxmlformats.org/spreadsheetml/2006/main">
  <c r="D11" i="1" l="1"/>
  <c r="C11" i="1" s="1"/>
  <c r="D12" i="1"/>
  <c r="C12" i="1" s="1"/>
  <c r="D13" i="1"/>
  <c r="C13" i="1" s="1"/>
  <c r="D14" i="1"/>
  <c r="C14" i="1" s="1"/>
  <c r="D15" i="1"/>
  <c r="C15" i="1" s="1"/>
  <c r="D16" i="1"/>
  <c r="C16" i="1" s="1"/>
  <c r="D17" i="1"/>
  <c r="C17" i="1" s="1"/>
  <c r="D10" i="1"/>
  <c r="C10" i="1" s="1"/>
  <c r="E15" i="1" l="1"/>
  <c r="F15" i="1" s="1"/>
  <c r="E11" i="1"/>
  <c r="F11" i="1" s="1"/>
  <c r="E14" i="1"/>
  <c r="F14" i="1" s="1"/>
  <c r="E17" i="1"/>
  <c r="F17" i="1" s="1"/>
  <c r="E13" i="1"/>
  <c r="F13" i="1" s="1"/>
  <c r="E16" i="1"/>
  <c r="F16" i="1" s="1"/>
  <c r="E12" i="1"/>
  <c r="F12" i="1" s="1"/>
  <c r="E10" i="1"/>
  <c r="F10" i="1" s="1"/>
  <c r="D4" i="1"/>
  <c r="D3" i="1"/>
  <c r="G16" i="1" l="1"/>
  <c r="H16" i="1" s="1"/>
  <c r="G14" i="1"/>
  <c r="H14" i="1" s="1"/>
  <c r="G12" i="1"/>
  <c r="H12" i="1" s="1"/>
  <c r="G17" i="1"/>
  <c r="H17" i="1" s="1"/>
  <c r="G11" i="1"/>
  <c r="H11" i="1" s="1"/>
  <c r="G13" i="1"/>
  <c r="H13" i="1" s="1"/>
  <c r="G15" i="1"/>
  <c r="H15" i="1" s="1"/>
  <c r="G10" i="1"/>
  <c r="H10" i="1" s="1"/>
  <c r="C9" i="1"/>
  <c r="E9" i="1" l="1"/>
  <c r="G9" i="1" s="1"/>
  <c r="H9" i="1" s="1"/>
  <c r="C5" i="1"/>
  <c r="D5" i="1" s="1"/>
  <c r="F9" i="1" l="1"/>
</calcChain>
</file>

<file path=xl/sharedStrings.xml><?xml version="1.0" encoding="utf-8"?>
<sst xmlns="http://schemas.openxmlformats.org/spreadsheetml/2006/main" count="27" uniqueCount="20">
  <si>
    <t>mm</t>
  </si>
  <si>
    <t>Max. Extension FP Distance (mm):</t>
  </si>
  <si>
    <t>Focuser Travel (mm):</t>
  </si>
  <si>
    <t>Min. Extension FP Distance (mm):</t>
  </si>
  <si>
    <t>Red = FP/Mirror convergence not possible</t>
  </si>
  <si>
    <t>Green = FP converged with A/C mirror Surface</t>
  </si>
  <si>
    <t>Negative (-) values are toward focuser</t>
  </si>
  <si>
    <t>inches</t>
  </si>
  <si>
    <t>Focuser Rack-Up Height</t>
  </si>
  <si>
    <t>FP/Mirror Offset</t>
  </si>
  <si>
    <t>Autocollimator Model:</t>
  </si>
  <si>
    <t>INXLKP</t>
  </si>
  <si>
    <t>INXLKP-X1.0</t>
  </si>
  <si>
    <t>INXLKP-X1.5</t>
  </si>
  <si>
    <t>INXLKP-X2.0</t>
  </si>
  <si>
    <t>NA</t>
  </si>
  <si>
    <t>INXLKP-X2.5</t>
  </si>
  <si>
    <t>Extendend barrel Length (inches)</t>
  </si>
  <si>
    <t>Rack the Focuser all the way down and measure the mm distance from the Primary Native Focal Plane (FP) down to the Focuser lip (or adapter) and input this value into cell C3. Input the total mm Focuser travel into cell C4.</t>
  </si>
  <si>
    <t>Mirror offset from tool shoulder flange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</si>
</sst>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
  </numFmts>
  <fonts count="4" x14ac:knownFonts="1">
    <font>
      <sz val="11"/>
      <color theme="1"/>
      <name val="Calibri"/>
      <family val="2"/>
      <scheme val="minor"/>
    </font>
    <font>
      <b/>
      <sz val="12"/>
      <color theme="1"/>
      <name val="Calibri"/>
      <family val="2"/>
      <scheme val="minor"/>
    </font>
    <font>
      <b/>
      <sz val="12"/>
      <name val="Calibri"/>
      <family val="2"/>
      <scheme val="minor"/>
    </font>
    <font>
      <b/>
      <sz val="12"/>
      <color theme="4" tint="-0.249977111117893"/>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66"/>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47">
    <xf numFmtId="0" fontId="0" fillId="0" borderId="0" xfId="0"/>
    <xf numFmtId="2" fontId="0" fillId="0" borderId="0" xfId="0" applyNumberFormat="1"/>
    <xf numFmtId="0" fontId="0" fillId="0" borderId="0" xfId="0" applyAlignment="1">
      <alignment horizontal="center"/>
    </xf>
    <xf numFmtId="2" fontId="1" fillId="0" borderId="1" xfId="0" applyNumberFormat="1" applyFont="1" applyBorder="1" applyAlignment="1">
      <alignment horizontal="center"/>
    </xf>
    <xf numFmtId="165" fontId="2" fillId="4" borderId="0" xfId="0" applyNumberFormat="1" applyFont="1" applyFill="1" applyBorder="1" applyAlignment="1">
      <alignment horizontal="center"/>
    </xf>
    <xf numFmtId="0" fontId="1" fillId="4" borderId="0" xfId="0" applyFont="1" applyFill="1" applyBorder="1"/>
    <xf numFmtId="165" fontId="3" fillId="0" borderId="1" xfId="0" applyNumberFormat="1" applyFont="1" applyFill="1" applyBorder="1" applyAlignment="1" applyProtection="1">
      <alignment horizontal="center"/>
      <protection locked="0"/>
    </xf>
    <xf numFmtId="165" fontId="2" fillId="4" borderId="1" xfId="0" applyNumberFormat="1" applyFont="1" applyFill="1" applyBorder="1" applyAlignment="1">
      <alignment horizontal="center"/>
    </xf>
    <xf numFmtId="0" fontId="1" fillId="4" borderId="1" xfId="0" applyFont="1" applyFill="1" applyBorder="1" applyAlignment="1">
      <alignment horizontal="center"/>
    </xf>
    <xf numFmtId="0" fontId="1" fillId="4" borderId="1" xfId="0" applyFont="1" applyFill="1" applyBorder="1" applyAlignment="1">
      <alignment horizontal="center"/>
    </xf>
    <xf numFmtId="0" fontId="1" fillId="2" borderId="1" xfId="0" applyFont="1" applyFill="1" applyBorder="1" applyAlignment="1">
      <alignment horizontal="left"/>
    </xf>
    <xf numFmtId="0" fontId="1" fillId="3" borderId="1" xfId="0" applyFont="1" applyFill="1" applyBorder="1" applyAlignment="1">
      <alignment horizontal="left"/>
    </xf>
    <xf numFmtId="0" fontId="1" fillId="4" borderId="2" xfId="0" applyFont="1" applyFill="1" applyBorder="1" applyAlignment="1">
      <alignment horizontal="right"/>
    </xf>
    <xf numFmtId="0" fontId="1" fillId="4" borderId="5" xfId="0" applyFont="1" applyFill="1" applyBorder="1" applyAlignment="1">
      <alignment horizontal="center" wrapText="1"/>
    </xf>
    <xf numFmtId="0" fontId="1" fillId="4" borderId="4" xfId="0" applyFont="1" applyFill="1" applyBorder="1" applyAlignment="1">
      <alignment horizontal="center" wrapText="1"/>
    </xf>
    <xf numFmtId="0" fontId="1" fillId="4" borderId="3" xfId="0" applyFont="1" applyFill="1" applyBorder="1" applyAlignment="1">
      <alignment horizontal="right"/>
    </xf>
    <xf numFmtId="165" fontId="3" fillId="0" borderId="4" xfId="0" applyNumberFormat="1" applyFont="1" applyFill="1" applyBorder="1" applyAlignment="1" applyProtection="1">
      <alignment horizontal="center"/>
      <protection locked="0"/>
    </xf>
    <xf numFmtId="0" fontId="1" fillId="4" borderId="4" xfId="0" applyFont="1" applyFill="1" applyBorder="1" applyAlignment="1">
      <alignment horizontal="left"/>
    </xf>
    <xf numFmtId="0" fontId="0" fillId="4" borderId="7" xfId="0" applyFill="1" applyBorder="1" applyAlignment="1">
      <alignment horizontal="right"/>
    </xf>
    <xf numFmtId="0" fontId="0" fillId="4" borderId="8" xfId="0" applyFill="1" applyBorder="1" applyAlignment="1">
      <alignment horizontal="right"/>
    </xf>
    <xf numFmtId="0" fontId="1" fillId="4" borderId="8" xfId="0"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1" fillId="4" borderId="12" xfId="0" applyFont="1" applyFill="1" applyBorder="1" applyAlignment="1">
      <alignment horizontal="right"/>
    </xf>
    <xf numFmtId="0" fontId="1" fillId="4" borderId="13" xfId="0" applyFont="1" applyFill="1" applyBorder="1" applyAlignment="1">
      <alignment horizontal="left"/>
    </xf>
    <xf numFmtId="0" fontId="1" fillId="4" borderId="14" xfId="0" applyFont="1" applyFill="1" applyBorder="1" applyAlignment="1">
      <alignment horizontal="right"/>
    </xf>
    <xf numFmtId="0" fontId="1" fillId="2" borderId="15" xfId="0" applyFont="1" applyFill="1" applyBorder="1" applyAlignment="1">
      <alignment horizontal="left"/>
    </xf>
    <xf numFmtId="0" fontId="1" fillId="3" borderId="15" xfId="0" applyFont="1" applyFill="1" applyBorder="1" applyAlignment="1">
      <alignment horizontal="left"/>
    </xf>
    <xf numFmtId="0" fontId="1" fillId="4" borderId="16" xfId="0" applyFont="1" applyFill="1" applyBorder="1"/>
    <xf numFmtId="0" fontId="0" fillId="4" borderId="17" xfId="0" applyFill="1" applyBorder="1"/>
    <xf numFmtId="0" fontId="1" fillId="4" borderId="18" xfId="0" applyFont="1" applyFill="1" applyBorder="1" applyAlignment="1">
      <alignment horizontal="center" wrapText="1"/>
    </xf>
    <xf numFmtId="0" fontId="1" fillId="4" borderId="15" xfId="0" applyFont="1" applyFill="1" applyBorder="1" applyAlignment="1">
      <alignment horizontal="center"/>
    </xf>
    <xf numFmtId="0" fontId="1" fillId="4" borderId="19" xfId="0" applyFont="1" applyFill="1" applyBorder="1" applyAlignment="1">
      <alignment horizontal="center" wrapText="1"/>
    </xf>
    <xf numFmtId="0" fontId="1" fillId="4" borderId="15" xfId="0" applyFont="1" applyFill="1" applyBorder="1" applyAlignment="1">
      <alignment horizontal="center"/>
    </xf>
    <xf numFmtId="2" fontId="1" fillId="0" borderId="20" xfId="0" applyNumberFormat="1" applyFont="1" applyBorder="1" applyAlignment="1">
      <alignment horizontal="center"/>
    </xf>
    <xf numFmtId="2" fontId="1" fillId="0" borderId="15" xfId="0" applyNumberFormat="1" applyFont="1" applyBorder="1" applyAlignment="1">
      <alignment horizontal="center"/>
    </xf>
    <xf numFmtId="2" fontId="1" fillId="0" borderId="21" xfId="0" applyNumberFormat="1" applyFont="1" applyBorder="1" applyAlignment="1">
      <alignment horizontal="center"/>
    </xf>
    <xf numFmtId="2" fontId="1" fillId="0" borderId="22" xfId="0" applyNumberFormat="1" applyFont="1" applyBorder="1" applyAlignment="1">
      <alignment horizontal="center"/>
    </xf>
    <xf numFmtId="2" fontId="1" fillId="0" borderId="23" xfId="0" applyNumberFormat="1" applyFont="1" applyBorder="1" applyAlignment="1">
      <alignment horizontal="center"/>
    </xf>
    <xf numFmtId="0" fontId="1" fillId="5" borderId="24" xfId="0" applyFont="1" applyFill="1" applyBorder="1" applyAlignment="1">
      <alignment horizontal="center" wrapText="1"/>
    </xf>
    <xf numFmtId="0" fontId="1" fillId="4" borderId="25" xfId="0" applyFont="1" applyFill="1" applyBorder="1" applyAlignment="1">
      <alignment horizontal="center" wrapText="1"/>
    </xf>
    <xf numFmtId="0" fontId="1" fillId="4" borderId="26" xfId="0" applyFont="1" applyFill="1" applyBorder="1" applyAlignment="1">
      <alignment horizontal="center" wrapText="1"/>
    </xf>
    <xf numFmtId="0" fontId="1" fillId="4" borderId="6" xfId="0" applyFont="1" applyFill="1" applyBorder="1" applyAlignment="1">
      <alignment horizontal="center" wrapText="1"/>
    </xf>
    <xf numFmtId="0" fontId="1" fillId="4" borderId="3" xfId="0" applyFont="1" applyFill="1" applyBorder="1" applyAlignment="1">
      <alignment horizontal="center" wrapText="1"/>
    </xf>
    <xf numFmtId="2" fontId="1" fillId="4" borderId="4" xfId="0" applyNumberFormat="1" applyFont="1" applyFill="1" applyBorder="1" applyAlignment="1">
      <alignment horizontal="center"/>
    </xf>
    <xf numFmtId="2" fontId="1" fillId="4" borderId="1" xfId="0" applyNumberFormat="1" applyFont="1" applyFill="1" applyBorder="1" applyAlignment="1">
      <alignment horizontal="center"/>
    </xf>
  </cellXfs>
  <cellStyles count="1">
    <cellStyle name="Normal" xfId="0" builtinId="0"/>
  </cellStyles>
  <dxfs count="2">
    <dxf>
      <fill>
        <patternFill>
          <bgColor rgb="FF92D050"/>
        </patternFill>
      </fill>
    </dxf>
    <dxf>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tabSelected="1" zoomScaleNormal="100" workbookViewId="0">
      <selection activeCell="C3" sqref="C3"/>
    </sheetView>
  </sheetViews>
  <sheetFormatPr defaultColWidth="0" defaultRowHeight="15" zeroHeight="1" x14ac:dyDescent="0.25"/>
  <cols>
    <col min="1" max="1" width="20.140625" style="2" customWidth="1"/>
    <col min="2" max="2" width="23.7109375" style="2" customWidth="1"/>
    <col min="3" max="3" width="12.7109375" style="2" customWidth="1"/>
    <col min="4" max="4" width="12.7109375" customWidth="1"/>
    <col min="5" max="6" width="15.5703125" customWidth="1"/>
    <col min="7" max="7" width="13.5703125" customWidth="1"/>
    <col min="8" max="8" width="9.140625" customWidth="1"/>
    <col min="9" max="10" width="16.42578125" hidden="1"/>
    <col min="11" max="16384" width="9.140625" hidden="1"/>
  </cols>
  <sheetData>
    <row r="1" spans="1:11" ht="31.5" customHeight="1" thickBot="1" x14ac:dyDescent="0.3">
      <c r="A1" s="40" t="s">
        <v>18</v>
      </c>
      <c r="B1" s="40"/>
      <c r="C1" s="40"/>
      <c r="D1" s="40"/>
      <c r="E1" s="40"/>
      <c r="F1" s="40"/>
      <c r="G1" s="40"/>
      <c r="H1" s="40"/>
    </row>
    <row r="2" spans="1:11" ht="15.75" x14ac:dyDescent="0.25">
      <c r="A2" s="18"/>
      <c r="B2" s="19"/>
      <c r="C2" s="20" t="s">
        <v>0</v>
      </c>
      <c r="D2" s="20" t="s">
        <v>7</v>
      </c>
      <c r="E2" s="21"/>
      <c r="F2" s="22"/>
      <c r="G2" s="22"/>
      <c r="H2" s="23"/>
    </row>
    <row r="3" spans="1:11" ht="15.75" x14ac:dyDescent="0.25">
      <c r="A3" s="24" t="s">
        <v>3</v>
      </c>
      <c r="B3" s="15"/>
      <c r="C3" s="16">
        <v>72.900000000000006</v>
      </c>
      <c r="D3" s="45">
        <f>+C3/25.4</f>
        <v>2.8700787401574805</v>
      </c>
      <c r="E3" s="17" t="s">
        <v>6</v>
      </c>
      <c r="F3" s="17"/>
      <c r="G3" s="17"/>
      <c r="H3" s="25"/>
    </row>
    <row r="4" spans="1:11" ht="15.75" x14ac:dyDescent="0.25">
      <c r="A4" s="26" t="s">
        <v>2</v>
      </c>
      <c r="B4" s="12"/>
      <c r="C4" s="6">
        <v>31</v>
      </c>
      <c r="D4" s="46">
        <f>+C4/25.4</f>
        <v>1.2204724409448819</v>
      </c>
      <c r="E4" s="10" t="s">
        <v>5</v>
      </c>
      <c r="F4" s="10"/>
      <c r="G4" s="10"/>
      <c r="H4" s="27"/>
    </row>
    <row r="5" spans="1:11" ht="15.75" x14ac:dyDescent="0.25">
      <c r="A5" s="26" t="s">
        <v>1</v>
      </c>
      <c r="B5" s="12"/>
      <c r="C5" s="7">
        <f>+C3-C4</f>
        <v>41.900000000000006</v>
      </c>
      <c r="D5" s="46">
        <f>+C5/25.4</f>
        <v>1.6496062992125988</v>
      </c>
      <c r="E5" s="11" t="s">
        <v>4</v>
      </c>
      <c r="F5" s="11"/>
      <c r="G5" s="11"/>
      <c r="H5" s="28"/>
    </row>
    <row r="6" spans="1:11" ht="15.75" x14ac:dyDescent="0.25">
      <c r="A6" s="29"/>
      <c r="B6" s="5"/>
      <c r="C6" s="5"/>
      <c r="D6" s="4"/>
      <c r="E6" s="5"/>
      <c r="F6" s="5"/>
      <c r="G6" s="5"/>
      <c r="H6" s="30"/>
    </row>
    <row r="7" spans="1:11" ht="15.75" x14ac:dyDescent="0.25">
      <c r="A7" s="31" t="s">
        <v>10</v>
      </c>
      <c r="B7" s="13" t="s">
        <v>17</v>
      </c>
      <c r="C7" s="41" t="s">
        <v>19</v>
      </c>
      <c r="D7" s="42"/>
      <c r="E7" s="9" t="s">
        <v>8</v>
      </c>
      <c r="F7" s="9"/>
      <c r="G7" s="9" t="s">
        <v>9</v>
      </c>
      <c r="H7" s="32"/>
    </row>
    <row r="8" spans="1:11" ht="15.75" x14ac:dyDescent="0.25">
      <c r="A8" s="33"/>
      <c r="B8" s="14"/>
      <c r="C8" s="43"/>
      <c r="D8" s="44"/>
      <c r="E8" s="8" t="s">
        <v>0</v>
      </c>
      <c r="F8" s="8" t="s">
        <v>7</v>
      </c>
      <c r="G8" s="8" t="s">
        <v>0</v>
      </c>
      <c r="H8" s="34" t="s">
        <v>7</v>
      </c>
    </row>
    <row r="9" spans="1:11" ht="15.75" x14ac:dyDescent="0.25">
      <c r="A9" s="35" t="s">
        <v>11</v>
      </c>
      <c r="B9" s="3">
        <v>0</v>
      </c>
      <c r="C9" s="3">
        <f>+D9*25.4</f>
        <v>-13.086079999999999</v>
      </c>
      <c r="D9" s="3">
        <v>-0.51519999999999999</v>
      </c>
      <c r="E9" s="3">
        <f>+IF(($C$3-$C9)&lt;=0,0,IF(($C$3-$C9)&gt;=$C$4,$C$4,$C$3-$C9))</f>
        <v>31</v>
      </c>
      <c r="F9" s="3">
        <f>+E9/25.4</f>
        <v>1.2204724409448819</v>
      </c>
      <c r="G9" s="3">
        <f>+$C$3-$C9-E9</f>
        <v>54.986080000000001</v>
      </c>
      <c r="H9" s="36">
        <f>+G9/25.4</f>
        <v>2.1648062992125987</v>
      </c>
      <c r="K9" s="1"/>
    </row>
    <row r="10" spans="1:11" ht="15.75" x14ac:dyDescent="0.25">
      <c r="A10" s="35" t="s">
        <v>12</v>
      </c>
      <c r="B10" s="3">
        <v>1</v>
      </c>
      <c r="C10" s="3">
        <f>+D10*25.4</f>
        <v>12.31392</v>
      </c>
      <c r="D10" s="3">
        <f>+D$9+B10</f>
        <v>0.48480000000000001</v>
      </c>
      <c r="E10" s="3">
        <f>+IF(($C$3-$C10)&lt;=0,0,IF(($C$3-$C10)&gt;=$C$4,$C$4,$C$3-$C10))</f>
        <v>31</v>
      </c>
      <c r="F10" s="3">
        <f t="shared" ref="F10" si="0">+E10/25.4</f>
        <v>1.2204724409448819</v>
      </c>
      <c r="G10" s="3">
        <f>+$C$3-$C10-E10</f>
        <v>29.58608000000001</v>
      </c>
      <c r="H10" s="36">
        <f t="shared" ref="H10" si="1">+G10/25.4</f>
        <v>1.1648062992125989</v>
      </c>
      <c r="K10" s="1"/>
    </row>
    <row r="11" spans="1:11" ht="15.75" x14ac:dyDescent="0.25">
      <c r="A11" s="35" t="s">
        <v>13</v>
      </c>
      <c r="B11" s="3">
        <v>1.5</v>
      </c>
      <c r="C11" s="3">
        <f>+D11*25.4</f>
        <v>25.013919999999999</v>
      </c>
      <c r="D11" s="3">
        <f>+D$9+B11</f>
        <v>0.98480000000000001</v>
      </c>
      <c r="E11" s="3">
        <f>+IF(($C$3-$C11)&lt;=0,0,IF(($C$3-$C11)&gt;=$C$4,$C$4,$C$3-$C11))</f>
        <v>31</v>
      </c>
      <c r="F11" s="3">
        <f t="shared" ref="F11:F17" si="2">+E11/25.4</f>
        <v>1.2204724409448819</v>
      </c>
      <c r="G11" s="3">
        <f>+$C$3-$C11-E11</f>
        <v>16.886080000000007</v>
      </c>
      <c r="H11" s="36">
        <f t="shared" ref="H11:H17" si="3">+G11/25.4</f>
        <v>0.66480629921259871</v>
      </c>
      <c r="K11" s="1"/>
    </row>
    <row r="12" spans="1:11" ht="15.75" x14ac:dyDescent="0.25">
      <c r="A12" s="35" t="s">
        <v>14</v>
      </c>
      <c r="B12" s="3">
        <v>2</v>
      </c>
      <c r="C12" s="3">
        <f>+D12*25.4</f>
        <v>37.713919999999995</v>
      </c>
      <c r="D12" s="3">
        <f>+D$9+B12</f>
        <v>1.4847999999999999</v>
      </c>
      <c r="E12" s="3">
        <f>+IF(($C$3-$C12)&lt;=0,0,IF(($C$3-$C12)&gt;=$C$4,$C$4,$C$3-$C12))</f>
        <v>31</v>
      </c>
      <c r="F12" s="3">
        <f t="shared" si="2"/>
        <v>1.2204724409448819</v>
      </c>
      <c r="G12" s="3">
        <f>+$C$3-$C12-E12</f>
        <v>4.1860800000000111</v>
      </c>
      <c r="H12" s="36">
        <f t="shared" si="3"/>
        <v>0.16480629921259887</v>
      </c>
      <c r="K12" s="1"/>
    </row>
    <row r="13" spans="1:11" ht="15.75" x14ac:dyDescent="0.25">
      <c r="A13" s="35" t="s">
        <v>16</v>
      </c>
      <c r="B13" s="3">
        <v>2.5</v>
      </c>
      <c r="C13" s="3">
        <f>+D13*25.4</f>
        <v>50.413919999999997</v>
      </c>
      <c r="D13" s="3">
        <f>+D$9+B13</f>
        <v>1.9847999999999999</v>
      </c>
      <c r="E13" s="3">
        <f>+IF(($C$3-$C13)&lt;=0,0,IF(($C$3-$C13)&gt;=$C$4,$C$4,$C$3-$C13))</f>
        <v>22.486080000000008</v>
      </c>
      <c r="F13" s="3">
        <f t="shared" si="2"/>
        <v>0.88527874015748065</v>
      </c>
      <c r="G13" s="3">
        <f>+$C$3-$C13-E13</f>
        <v>0</v>
      </c>
      <c r="H13" s="36">
        <f t="shared" si="3"/>
        <v>0</v>
      </c>
      <c r="K13" s="1"/>
    </row>
    <row r="14" spans="1:11" ht="15.75" x14ac:dyDescent="0.25">
      <c r="A14" s="35" t="s">
        <v>15</v>
      </c>
      <c r="B14" s="3">
        <v>3</v>
      </c>
      <c r="C14" s="3">
        <f>+D14*25.4</f>
        <v>63.113919999999993</v>
      </c>
      <c r="D14" s="3">
        <f>+D$9+B14</f>
        <v>2.4847999999999999</v>
      </c>
      <c r="E14" s="3">
        <f>+IF(($C$3-$C14)&lt;=0,0,IF(($C$3-$C14)&gt;=$C$4,$C$4,$C$3-$C14))</f>
        <v>9.7860800000000125</v>
      </c>
      <c r="F14" s="3">
        <f t="shared" si="2"/>
        <v>0.38527874015748081</v>
      </c>
      <c r="G14" s="3">
        <f>+$C$3-$C14-E14</f>
        <v>0</v>
      </c>
      <c r="H14" s="36">
        <f t="shared" si="3"/>
        <v>0</v>
      </c>
    </row>
    <row r="15" spans="1:11" ht="15.75" x14ac:dyDescent="0.25">
      <c r="A15" s="35" t="s">
        <v>15</v>
      </c>
      <c r="B15" s="3">
        <v>3.5</v>
      </c>
      <c r="C15" s="3">
        <f>+D15*25.4</f>
        <v>75.813919999999996</v>
      </c>
      <c r="D15" s="3">
        <f>+D$9+B15</f>
        <v>2.9847999999999999</v>
      </c>
      <c r="E15" s="3">
        <f>+IF(($C$3-$C15)&lt;=0,0,IF(($C$3-$C15)&gt;=$C$4,$C$4,$C$3-$C15))</f>
        <v>0</v>
      </c>
      <c r="F15" s="3">
        <f t="shared" si="2"/>
        <v>0</v>
      </c>
      <c r="G15" s="3">
        <f>+$C$3-$C15-E15</f>
        <v>-2.9139199999999903</v>
      </c>
      <c r="H15" s="36">
        <f t="shared" si="3"/>
        <v>-0.11472125984251931</v>
      </c>
    </row>
    <row r="16" spans="1:11" ht="15.75" x14ac:dyDescent="0.25">
      <c r="A16" s="35" t="s">
        <v>15</v>
      </c>
      <c r="B16" s="3">
        <v>4</v>
      </c>
      <c r="C16" s="3">
        <f>+D16*25.4</f>
        <v>88.513919999999999</v>
      </c>
      <c r="D16" s="3">
        <f>+D$9+B16</f>
        <v>3.4847999999999999</v>
      </c>
      <c r="E16" s="3">
        <f>+IF(($C$3-$C16)&lt;=0,0,IF(($C$3-$C16)&gt;=$C$4,$C$4,$C$3-$C16))</f>
        <v>0</v>
      </c>
      <c r="F16" s="3">
        <f t="shared" si="2"/>
        <v>0</v>
      </c>
      <c r="G16" s="3">
        <f>+$C$3-$C16-E16</f>
        <v>-15.613919999999993</v>
      </c>
      <c r="H16" s="36">
        <f t="shared" si="3"/>
        <v>-0.61472125984251946</v>
      </c>
    </row>
    <row r="17" spans="1:8" ht="16.5" thickBot="1" x14ac:dyDescent="0.3">
      <c r="A17" s="37" t="s">
        <v>15</v>
      </c>
      <c r="B17" s="38">
        <v>4.5</v>
      </c>
      <c r="C17" s="38">
        <f>+D17*25.4</f>
        <v>101.21391999999999</v>
      </c>
      <c r="D17" s="38">
        <f>+D$9+B17</f>
        <v>3.9847999999999999</v>
      </c>
      <c r="E17" s="38">
        <f>+IF(($C$3-$C17)&lt;=0,0,IF(($C$3-$C17)&gt;=$C$4,$C$4,$C$3-$C17))</f>
        <v>0</v>
      </c>
      <c r="F17" s="38">
        <f t="shared" si="2"/>
        <v>0</v>
      </c>
      <c r="G17" s="38">
        <f>+$C$3-$C17-E17</f>
        <v>-28.313919999999982</v>
      </c>
      <c r="H17" s="39">
        <f t="shared" si="3"/>
        <v>-1.1147212598425191</v>
      </c>
    </row>
  </sheetData>
  <sheetProtection password="FCF1" sheet="1" objects="1" scenarios="1" selectLockedCells="1"/>
  <protectedRanges>
    <protectedRange sqref="C3:C4" name="User Input"/>
  </protectedRanges>
  <mergeCells count="14">
    <mergeCell ref="A7:A8"/>
    <mergeCell ref="E2:H2"/>
    <mergeCell ref="B7:B8"/>
    <mergeCell ref="C7:D8"/>
    <mergeCell ref="A3:B3"/>
    <mergeCell ref="A4:B4"/>
    <mergeCell ref="A5:B5"/>
    <mergeCell ref="A2:B2"/>
    <mergeCell ref="A1:H1"/>
    <mergeCell ref="G7:H7"/>
    <mergeCell ref="E3:H3"/>
    <mergeCell ref="E4:H4"/>
    <mergeCell ref="E5:H5"/>
    <mergeCell ref="E7:F7"/>
  </mergeCells>
  <conditionalFormatting sqref="A9:H17">
    <cfRule type="expression" dxfId="1" priority="17">
      <formula>$G9&lt;&gt;0</formula>
    </cfRule>
    <cfRule type="expression" dxfId="0" priority="18">
      <formula>$G9=0</formula>
    </cfRule>
  </conditionalFormatting>
  <pageMargins left="0.7" right="0.7" top="0.75" bottom="0.75" header="0.3" footer="0.3"/>
  <pageSetup scale="97"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Focuser-FP Data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Jim</cp:lastModifiedBy>
  <cp:lastPrinted>2018-07-09T20:27:34Z</cp:lastPrinted>
  <dcterms:created xsi:type="dcterms:W3CDTF">2018-06-18T13:54:09Z</dcterms:created>
  <dcterms:modified xsi:type="dcterms:W3CDTF">2018-11-19T20:02:20Z</dcterms:modified>
</cp:coreProperties>
</file>